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60" yWindow="3465" windowWidth="24915" windowHeight="8655"/>
  </bookViews>
  <sheets>
    <sheet name="ул Болдина д. 2" sheetId="1" r:id="rId1"/>
  </sheets>
  <externalReferences>
    <externalReference r:id="rId2"/>
  </externalReferences>
  <definedNames>
    <definedName name="АДРЕС" localSheetId="0">'ул Болдина д. 2'!$B$3</definedName>
    <definedName name="АДРЕС">#REF!</definedName>
    <definedName name="АДРЕС2">#REF!</definedName>
    <definedName name="ВХДОЛГ" localSheetId="0">'ул Болдина д. 2'!$G$9</definedName>
    <definedName name="ВХДОЛГ">#REF!</definedName>
    <definedName name="ВХСАЛЬДО" localSheetId="0">'ул Болдина д. 2'!$D$9</definedName>
    <definedName name="ВХСАЛЬДО">#REF!</definedName>
    <definedName name="ВХСАЛЬДО3МЕС">#REF!</definedName>
    <definedName name="ДОГОВОР" localSheetId="0">'ул Болдина д. 2'!$B$4</definedName>
    <definedName name="ДОГОВОР">#REF!</definedName>
    <definedName name="ДОЛГ" localSheetId="0">'ул Болдина д. 2'!$A$9</definedName>
    <definedName name="ДОЛГ">#REF!</definedName>
    <definedName name="ЗАТРАЧЕНОК" localSheetId="0">'ул Болдина д. 2'!$D$41</definedName>
    <definedName name="ЗАТРАЧЕНОК">#REF!</definedName>
    <definedName name="ЗАТРАЧЕНОТ" localSheetId="0">'ул Болдина д. 2'!$D$40</definedName>
    <definedName name="ЗАТРАЧЕНОТ">#REF!</definedName>
    <definedName name="ЗАТРЕМ" localSheetId="0">'ул Болдина д. 2'!$D$56</definedName>
    <definedName name="ЗАТРЕМ">#REF!</definedName>
    <definedName name="ИСХДОЛГ" localSheetId="0">'ул Болдина д. 2'!$G$46</definedName>
    <definedName name="ИСХДОЛГ">#REF!</definedName>
    <definedName name="ИСХСАЛЬДО" localSheetId="0">'ул Болдина д. 2'!$D$46</definedName>
    <definedName name="ИСХСАЛЬДО">#REF!</definedName>
    <definedName name="ИСХСАЛЬДО3МЕС">#REF!</definedName>
    <definedName name="КАП" localSheetId="0">'ул Болдина д. 2'!$C$41</definedName>
    <definedName name="КАП">#REF!</definedName>
    <definedName name="КАПРЕМ">#REF!</definedName>
    <definedName name="КПЕРЕЧИСК" localSheetId="0">'ул Болдина д. 2'!$G$41</definedName>
    <definedName name="КПЕРЕЧИСК">#REF!</definedName>
    <definedName name="КПЕРЕЧИСТ" localSheetId="0">'ул Болдина д. 2'!$G$40</definedName>
    <definedName name="КПЕРЕЧИСТ">#REF!</definedName>
    <definedName name="НАЧЗАГОД">#REF!</definedName>
    <definedName name="НАЧЗАГОДНЕЖ">#REF!</definedName>
    <definedName name="НАЧРЕМ" localSheetId="0">'ул Болдина д. 2'!$D$54</definedName>
    <definedName name="НАЧРЕМ">#REF!</definedName>
    <definedName name="НЕЖНАЧРЕМ" localSheetId="0">'ул Болдина д. 2'!$D$55</definedName>
    <definedName name="НЕЖНАЧРЕМ">#REF!</definedName>
    <definedName name="ОПАЛЧЕНОТ" localSheetId="0">'ул Болдина д. 2'!$E$40</definedName>
    <definedName name="ОПАЛЧЕНОТ">#REF!</definedName>
    <definedName name="ОПЛАЧЕНОК" localSheetId="0">'ул Болдина д. 2'!$E$41</definedName>
    <definedName name="ОПЛАЧЕНОК">#REF!</definedName>
    <definedName name="ОСВОЕНО">#REF!</definedName>
    <definedName name="ОСТ" localSheetId="0">'ул Болдина д. 2'!$A$46</definedName>
    <definedName name="ОСТ">#REF!</definedName>
    <definedName name="ПЛОЩАДЬ" localSheetId="0">'ул Болдина д. 2'!$B$5</definedName>
    <definedName name="ПЛОЩАДЬ">#REF!</definedName>
    <definedName name="ПЛОЩАДЬДОМА">#REF!</definedName>
    <definedName name="РАЗМЕРПЛАТЫ" localSheetId="0">'ул Болдина д. 2'!$C$11</definedName>
    <definedName name="РАЗМЕРПЛАТЫ">#REF!</definedName>
    <definedName name="СНРЕМ" localSheetId="0">'ул Болдина д. 2'!#REF!</definedName>
    <definedName name="СНРЕМ">#REF!</definedName>
    <definedName name="ТАРОТОП" localSheetId="0">'ул Болдина д. 2'!$C$16</definedName>
    <definedName name="ТАРОТОП">#REF!</definedName>
    <definedName name="ТАРХВС" localSheetId="0">'ул Болдина д. 2'!$C$17</definedName>
    <definedName name="ТАРХВС">#REF!</definedName>
    <definedName name="ТБО" localSheetId="0">'ул Болдина д. 2'!$C$13</definedName>
    <definedName name="ТБО">#REF!</definedName>
    <definedName name="ТБОНАЧ" localSheetId="0">'ул Болдина д. 2'!$D$13</definedName>
    <definedName name="ТБОНАЧ">#REF!</definedName>
    <definedName name="ТБОНЕД" localSheetId="0">'ул Болдина д. 2'!$F$13</definedName>
    <definedName name="ТБОНЕД">#REF!</definedName>
    <definedName name="ТБООПЛ" localSheetId="0">'ул Болдина д. 2'!$E$13</definedName>
    <definedName name="ТБООПЛ">#REF!</definedName>
    <definedName name="ТБОПОСТ" localSheetId="0">'ул Болдина д. 2'!$G$13</definedName>
    <definedName name="ТБОПОСТ">#REF!</definedName>
    <definedName name="ТЕК" localSheetId="0">'ул Болдина д. 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<sst xmlns="http://schemas.openxmlformats.org/spreadsheetml/2006/main" count="65" uniqueCount="61">
  <si>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</si>
  <si>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</si>
  <si>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Болдина д. 2</t>
  </si>
  <si>
    <t>Договор управления №:</t>
  </si>
  <si>
    <t xml:space="preserve">№ 103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</si>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</sst>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CS712"/>
  <sheetViews>
    <sheetView tabSelected="1" topLeftCell="A42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481.59999999999997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137860.19000000006</v>
      </c>
      <c r="E9" s="10" t="s">
        <v>8</v>
      </c>
      <c r="F9" s="11"/>
      <c r="G9" s="9">
        <v>74143.78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48911.040000000015</v>
      </c>
      <c r="E13" s="24">
        <v>48380.580000000024</v>
      </c>
      <c r="F13" s="25">
        <f>ТБОНАЧ-ТБООПЛ</f>
        <v>530.45999999999185</v>
      </c>
      <c r="G13" s="26">
        <f>ТБООПЛ</f>
        <v>48380.580000000024</v>
      </c>
    </row>
    <row r="14" spans="1:7" ht="13.5" thickBot="1" x14ac:dyDescent="0.25">
      <c r="A14" s="27"/>
      <c r="B14" s="28" t="s">
        <v>17</v>
      </c>
      <c r="C14" s="29"/>
      <c r="D14" s="30">
        <f>D13</f>
        <v>48911.040000000015</v>
      </c>
      <c r="E14" s="30">
        <f>E13</f>
        <v>48380.580000000024</v>
      </c>
      <c r="F14" s="30">
        <f>F13</f>
        <v>530.45999999999185</v>
      </c>
      <c r="G14" s="30">
        <f>SUM(ТБОПОСТ)</f>
        <v>48380.580000000024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140381.56000000003</v>
      </c>
      <c r="E16" s="24">
        <v>139488.55000000005</v>
      </c>
      <c r="F16" s="25">
        <f t="shared" ref="F16:F25" si="0">D16-E16</f>
        <v>893.00999999998021</v>
      </c>
      <c r="G16" s="26">
        <f t="shared" ref="G16:G25" si="1">E16</f>
        <v>139488.55000000005</v>
      </c>
    </row>
    <row r="17" spans="1:7" x14ac:dyDescent="0.2">
      <c r="A17" s="34"/>
      <c r="B17" s="35" t="s">
        <v>20</v>
      </c>
      <c r="C17" s="23">
        <v>25.95</v>
      </c>
      <c r="D17" s="24">
        <v>25493.82</v>
      </c>
      <c r="E17" s="24">
        <v>24084.979999999996</v>
      </c>
      <c r="F17" s="25">
        <f t="shared" si="0"/>
        <v>1408.8400000000038</v>
      </c>
      <c r="G17" s="26">
        <f t="shared" si="1"/>
        <v>24084.979999999996</v>
      </c>
    </row>
    <row r="18" spans="1:7" x14ac:dyDescent="0.2">
      <c r="A18" s="34"/>
      <c r="B18" s="35" t="s">
        <v>21</v>
      </c>
      <c r="C18" s="23">
        <v>17.79</v>
      </c>
      <c r="D18" s="24">
        <v>17294.969999999998</v>
      </c>
      <c r="E18" s="24">
        <v>16225.909999999996</v>
      </c>
      <c r="F18" s="25">
        <f t="shared" si="0"/>
        <v>1069.0600000000013</v>
      </c>
      <c r="G18" s="26">
        <f t="shared" si="1"/>
        <v>16225.909999999996</v>
      </c>
    </row>
    <row r="19" spans="1:7" x14ac:dyDescent="0.2">
      <c r="A19" s="34"/>
      <c r="B19" s="35" t="s">
        <v>22</v>
      </c>
      <c r="C19" s="23">
        <v>4.2300000000000004</v>
      </c>
      <c r="D19" s="24">
        <v>16338.849999999999</v>
      </c>
      <c r="E19" s="24">
        <v>23985.070000000003</v>
      </c>
      <c r="F19" s="25">
        <f t="shared" si="0"/>
        <v>-7646.2200000000048</v>
      </c>
      <c r="G19" s="26">
        <f t="shared" si="1"/>
        <v>23985.070000000003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199509.20000000004</v>
      </c>
      <c r="E26" s="30">
        <f>SUM(E16:E25)</f>
        <v>203784.51000000004</v>
      </c>
      <c r="F26" s="30">
        <f>SUM(F16:F25)</f>
        <v>-4275.3100000000195</v>
      </c>
      <c r="G26" s="30">
        <f>SUM(G16:G25)</f>
        <v>203784.51000000004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19562.52</v>
      </c>
      <c r="E28" s="24">
        <v>18407.190000000002</v>
      </c>
      <c r="F28" s="25">
        <f>D28-E28</f>
        <v>1155.3299999999981</v>
      </c>
      <c r="G28" s="26">
        <f t="shared" ref="G28:G37" si="2">E28</f>
        <v>18407.190000000002</v>
      </c>
    </row>
    <row r="29" spans="1:7" x14ac:dyDescent="0.2">
      <c r="A29" s="34"/>
      <c r="B29" s="35" t="s">
        <v>25</v>
      </c>
      <c r="C29" s="23">
        <v>6.64</v>
      </c>
      <c r="D29" s="24">
        <v>2430.2399999999998</v>
      </c>
      <c r="E29" s="24">
        <v>2407.6699999999996</v>
      </c>
      <c r="F29" s="25">
        <f>D29-E29</f>
        <v>22.570000000000164</v>
      </c>
      <c r="G29" s="26">
        <f t="shared" si="2"/>
        <v>2407.6699999999996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21992.760000000002</v>
      </c>
      <c r="E38" s="30">
        <f>SUM(E28:E37)</f>
        <v>20814.86</v>
      </c>
      <c r="F38" s="30">
        <f>SUM(F28:F37)</f>
        <v>1177.8999999999983</v>
      </c>
      <c r="G38" s="30">
        <f>SUM(G28:G37)</f>
        <v>20814.86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10782.039999999997</v>
      </c>
      <c r="E40" s="24">
        <v>21503.609999999975</v>
      </c>
      <c r="F40" s="25">
        <f>ЗАТРАЧЕНОТ-ОПАЛЧЕНОТ</f>
        <v>-10721.569999999978</v>
      </c>
      <c r="G40" s="45">
        <v>0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10782.039999999997</v>
      </c>
      <c r="E42" s="30">
        <f>E41+E40</f>
        <v>21503.609999999975</v>
      </c>
      <c r="F42" s="30">
        <f>F41+F40</f>
        <v>-10721.569999999978</v>
      </c>
      <c r="G42" s="30">
        <f>КПЕРЕЧИСТ+КПЕРЕЧИСК</f>
        <v>0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281195.0400000001</v>
      </c>
      <c r="E44" s="30">
        <f>E42+E38+E26+E14</f>
        <v>294483.56000000006</v>
      </c>
      <c r="F44" s="30">
        <f>F42+F38+F26+F14</f>
        <v>-13288.520000000008</v>
      </c>
      <c r="G44" s="30">
        <f>G42+G38+G26+G14</f>
        <v>272979.95000000007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124571.66999999998</v>
      </c>
      <c r="E46" s="10" t="s">
        <v>8</v>
      </c>
      <c r="F46" s="11"/>
      <c r="G46" s="9">
        <v>81185.7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D54" s="56">
        <v>21503.610000000019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35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36</v>
      </c>
      <c r="B57" s="61"/>
      <c r="C57" s="61"/>
      <c r="D57" s="61"/>
      <c r="E57" s="61"/>
      <c r="F57" s="61" t="s">
        <v>37</v>
      </c>
      <c r="G57" s="61"/>
    </row>
    <row r="58" spans="1:7" s="62" customFormat="1" x14ac:dyDescent="0.2"/>
    <row r="59" spans="1:7" s="62" customFormat="1" x14ac:dyDescent="0.2">
      <c r="A59" s="63" t="s">
        <v>38</v>
      </c>
    </row>
    <row r="60" spans="1:7" s="62" customFormat="1" x14ac:dyDescent="0.2"/>
    <row r="61" spans="1:7" s="62" customFormat="1" x14ac:dyDescent="0.2">
      <c r="A61" s="64" t="s">
        <v>39</v>
      </c>
      <c r="B61" s="64"/>
      <c r="D61" s="65">
        <v>82.620000000002619</v>
      </c>
      <c r="E61" s="66"/>
    </row>
    <row r="62" spans="1:7" s="62" customFormat="1" x14ac:dyDescent="0.2">
      <c r="A62" s="64" t="s">
        <v>40</v>
      </c>
      <c r="B62" s="64"/>
      <c r="D62" s="67">
        <v>0</v>
      </c>
      <c r="E62" s="68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39613.31</v>
      </c>
      <c r="E64" s="68"/>
    </row>
    <row r="65" spans="1:97" s="62" customFormat="1" x14ac:dyDescent="0.2">
      <c r="A65" s="64" t="s">
        <v>43</v>
      </c>
      <c r="B65" s="64"/>
      <c r="D65" s="69">
        <v>0</v>
      </c>
      <c r="E65" s="70"/>
    </row>
    <row r="66" spans="1:97" s="62" customFormat="1" x14ac:dyDescent="0.2">
      <c r="A66" s="71" t="s">
        <v>36</v>
      </c>
      <c r="B66" s="71"/>
      <c r="C66" s="71"/>
      <c r="D66" s="71"/>
      <c r="E66" s="71"/>
      <c r="F66" s="71" t="s">
        <v>44</v>
      </c>
      <c r="G66" s="71"/>
    </row>
    <row r="67" spans="1:97" s="62" customFormat="1" x14ac:dyDescent="0.2">
      <c r="A67" s="72" t="s">
        <v>45</v>
      </c>
      <c r="B67" s="72"/>
      <c r="D67" s="73">
        <v>82.620000000002619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46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47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48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49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50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51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52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53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54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55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56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57</v>
      </c>
      <c r="B88" s="77"/>
      <c r="C88" s="77"/>
      <c r="D88" s="77"/>
      <c r="E88" s="77"/>
      <c r="F88" s="78" t="s">
        <v>58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59</v>
      </c>
      <c r="B91" s="77"/>
      <c r="C91" s="77"/>
      <c r="D91" s="77"/>
      <c r="E91" s="77"/>
      <c r="F91" s="78" t="s">
        <v>60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Болдина д. 2</vt:lpstr>
      <vt:lpstr>'ул Болдина д. 2'!АДРЕС</vt:lpstr>
      <vt:lpstr>'ул Болдина д. 2'!ВХДОЛГ</vt:lpstr>
      <vt:lpstr>'ул Болдина д. 2'!ВХСАЛЬДО</vt:lpstr>
      <vt:lpstr>'ул Болдина д. 2'!ДОГОВОР</vt:lpstr>
      <vt:lpstr>'ул Болдина д. 2'!ДОЛГ</vt:lpstr>
      <vt:lpstr>'ул Болдина д. 2'!ЗАТРАЧЕНОК</vt:lpstr>
      <vt:lpstr>'ул Болдина д. 2'!ЗАТРАЧЕНОТ</vt:lpstr>
      <vt:lpstr>'ул Болдина д. 2'!ЗАТРЕМ</vt:lpstr>
      <vt:lpstr>'ул Болдина д. 2'!ИСХДОЛГ</vt:lpstr>
      <vt:lpstr>'ул Болдина д. 2'!ИСХСАЛЬДО</vt:lpstr>
      <vt:lpstr>'ул Болдина д. 2'!КАП</vt:lpstr>
      <vt:lpstr>'ул Болдина д. 2'!КПЕРЕЧИСК</vt:lpstr>
      <vt:lpstr>'ул Болдина д. 2'!КПЕРЕЧИСТ</vt:lpstr>
      <vt:lpstr>'ул Болдина д. 2'!НАЧРЕМ</vt:lpstr>
      <vt:lpstr>'ул Болдина д. 2'!НЕЖНАЧРЕМ</vt:lpstr>
      <vt:lpstr>'ул Болдина д. 2'!ОПАЛЧЕНОТ</vt:lpstr>
      <vt:lpstr>'ул Болдина д. 2'!ОПЛАЧЕНОК</vt:lpstr>
      <vt:lpstr>'ул Болдина д. 2'!ОСТ</vt:lpstr>
      <vt:lpstr>'ул Болдина д. 2'!ПЛОЩАДЬ</vt:lpstr>
      <vt:lpstr>'ул Болдина д. 2'!РАЗМЕРПЛАТЫ</vt:lpstr>
      <vt:lpstr>'ул Болдина д. 2'!ТАРОТОП</vt:lpstr>
      <vt:lpstr>'ул Болдина д. 2'!ТАРХВС</vt:lpstr>
      <vt:lpstr>'ул Болдина д. 2'!ТБО</vt:lpstr>
      <vt:lpstr>'ул Болдина д. 2'!ТБОНАЧ</vt:lpstr>
      <vt:lpstr>'ул Болдина д. 2'!ТБОНЕД</vt:lpstr>
      <vt:lpstr>'ул Болдина д. 2'!ТБООПЛ</vt:lpstr>
      <vt:lpstr>'ул Болдина д. 2'!ТБОПОСТ</vt:lpstr>
      <vt:lpstr>'ул Болдина д. 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2018-03-30T13:21:33Z</dcterms:created>
  <dcterms:modified xsi:type="dcterms:W3CDTF">2018-03-30T13:21:34Z</dcterms:modified>
</cp:coreProperties>
</file>